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9560" windowHeight="513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L43" i="1"/>
  <c r="H43" i="1"/>
  <c r="D43" i="1"/>
  <c r="K42" i="1"/>
  <c r="J42" i="1"/>
  <c r="H42" i="1"/>
  <c r="G42" i="1"/>
  <c r="F42" i="1"/>
  <c r="C42" i="1"/>
  <c r="D42" i="1" s="1"/>
  <c r="B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K29" i="1"/>
  <c r="J29" i="1"/>
  <c r="G29" i="1"/>
  <c r="F29" i="1"/>
  <c r="D29" i="1"/>
  <c r="C29" i="1"/>
  <c r="B29" i="1"/>
  <c r="L28" i="1"/>
  <c r="H28" i="1"/>
  <c r="D28" i="1"/>
  <c r="K27" i="1"/>
  <c r="J27" i="1"/>
  <c r="L27" i="1" s="1"/>
  <c r="G27" i="1"/>
  <c r="G22" i="1" s="1"/>
  <c r="F27" i="1"/>
  <c r="C27" i="1"/>
  <c r="B27" i="1"/>
  <c r="D27" i="1" s="1"/>
  <c r="L26" i="1"/>
  <c r="H26" i="1"/>
  <c r="D26" i="1"/>
  <c r="L25" i="1"/>
  <c r="H25" i="1"/>
  <c r="D25" i="1"/>
  <c r="L24" i="1"/>
  <c r="H24" i="1"/>
  <c r="D24" i="1"/>
  <c r="L23" i="1"/>
  <c r="K23" i="1"/>
  <c r="K22" i="1" s="1"/>
  <c r="J23" i="1"/>
  <c r="G23" i="1"/>
  <c r="H23" i="1" s="1"/>
  <c r="F23" i="1"/>
  <c r="F22" i="1" s="1"/>
  <c r="F44" i="1" s="1"/>
  <c r="F45" i="1" s="1"/>
  <c r="D23" i="1"/>
  <c r="C23" i="1"/>
  <c r="C22" i="1" s="1"/>
  <c r="B23" i="1"/>
  <c r="J22" i="1"/>
  <c r="B22" i="1"/>
  <c r="L21" i="1"/>
  <c r="H21" i="1"/>
  <c r="D21" i="1"/>
  <c r="K20" i="1"/>
  <c r="K8" i="1" s="1"/>
  <c r="J20" i="1"/>
  <c r="G20" i="1"/>
  <c r="F20" i="1"/>
  <c r="H20" i="1" s="1"/>
  <c r="C20" i="1"/>
  <c r="C8" i="1" s="1"/>
  <c r="B20" i="1"/>
  <c r="L19" i="1"/>
  <c r="H19" i="1"/>
  <c r="D19" i="1"/>
  <c r="L18" i="1"/>
  <c r="K18" i="1"/>
  <c r="J18" i="1"/>
  <c r="G18" i="1"/>
  <c r="F18" i="1"/>
  <c r="D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L9" i="1" s="1"/>
  <c r="J9" i="1"/>
  <c r="J8" i="1" s="1"/>
  <c r="J44" i="1" s="1"/>
  <c r="J45" i="1" s="1"/>
  <c r="H9" i="1"/>
  <c r="G9" i="1"/>
  <c r="G8" i="1" s="1"/>
  <c r="F9" i="1"/>
  <c r="C9" i="1"/>
  <c r="B9" i="1"/>
  <c r="B8" i="1" s="1"/>
  <c r="B44" i="1" s="1"/>
  <c r="B45" i="1" s="1"/>
  <c r="F8" i="1"/>
  <c r="C44" i="1" l="1"/>
  <c r="D8" i="1"/>
  <c r="D22" i="1"/>
  <c r="E22" i="1"/>
  <c r="H8" i="1"/>
  <c r="G44" i="1"/>
  <c r="I29" i="1" s="1"/>
  <c r="K44" i="1"/>
  <c r="M8" i="1" s="1"/>
  <c r="L8" i="1"/>
  <c r="H22" i="1"/>
  <c r="M42" i="1"/>
  <c r="L22" i="1"/>
  <c r="E9" i="1"/>
  <c r="E20" i="1"/>
  <c r="D9" i="1"/>
  <c r="H18" i="1"/>
  <c r="H29" i="1"/>
  <c r="L42" i="1"/>
  <c r="E42" i="1"/>
  <c r="D20" i="1"/>
  <c r="L20" i="1"/>
  <c r="M20" i="1"/>
  <c r="H27" i="1"/>
  <c r="I27" i="1" l="1"/>
  <c r="I22" i="1"/>
  <c r="M44" i="1"/>
  <c r="M38" i="1"/>
  <c r="M34" i="1"/>
  <c r="M30" i="1"/>
  <c r="M27" i="1"/>
  <c r="M24" i="1"/>
  <c r="M19" i="1"/>
  <c r="M16" i="1"/>
  <c r="M12" i="1"/>
  <c r="K45" i="1"/>
  <c r="M41" i="1"/>
  <c r="M37" i="1"/>
  <c r="M33" i="1"/>
  <c r="M29" i="1"/>
  <c r="M11" i="1"/>
  <c r="L44" i="1"/>
  <c r="M10" i="1"/>
  <c r="M23" i="1"/>
  <c r="M18" i="1"/>
  <c r="M39" i="1"/>
  <c r="M35" i="1"/>
  <c r="M31" i="1"/>
  <c r="M28" i="1"/>
  <c r="M25" i="1"/>
  <c r="M17" i="1"/>
  <c r="M13" i="1"/>
  <c r="M43" i="1"/>
  <c r="M40" i="1"/>
  <c r="M36" i="1"/>
  <c r="M32" i="1"/>
  <c r="M26" i="1"/>
  <c r="M14" i="1"/>
  <c r="M21" i="1"/>
  <c r="M15" i="1"/>
  <c r="I23" i="1"/>
  <c r="E44" i="1"/>
  <c r="E43" i="1"/>
  <c r="E40" i="1"/>
  <c r="E36" i="1"/>
  <c r="E32" i="1"/>
  <c r="E27" i="1"/>
  <c r="E26" i="1"/>
  <c r="E14" i="1"/>
  <c r="E10" i="1"/>
  <c r="E39" i="1"/>
  <c r="E35" i="1"/>
  <c r="E31" i="1"/>
  <c r="E29" i="1"/>
  <c r="E23" i="1"/>
  <c r="E17" i="1"/>
  <c r="D44" i="1"/>
  <c r="E38" i="1"/>
  <c r="E16" i="1"/>
  <c r="C45" i="1"/>
  <c r="E41" i="1"/>
  <c r="E37" i="1"/>
  <c r="E33" i="1"/>
  <c r="E21" i="1"/>
  <c r="E15" i="1"/>
  <c r="E11" i="1"/>
  <c r="E34" i="1"/>
  <c r="E30" i="1"/>
  <c r="E24" i="1"/>
  <c r="E19" i="1"/>
  <c r="E28" i="1"/>
  <c r="E25" i="1"/>
  <c r="E18" i="1"/>
  <c r="E13" i="1"/>
  <c r="E12" i="1"/>
  <c r="I41" i="1"/>
  <c r="I37" i="1"/>
  <c r="I33" i="1"/>
  <c r="I21" i="1"/>
  <c r="I20" i="1"/>
  <c r="I15" i="1"/>
  <c r="I11" i="1"/>
  <c r="I43" i="1"/>
  <c r="I42" i="1"/>
  <c r="I40" i="1"/>
  <c r="I36" i="1"/>
  <c r="I32" i="1"/>
  <c r="I26" i="1"/>
  <c r="I35" i="1"/>
  <c r="I31" i="1"/>
  <c r="I13" i="1"/>
  <c r="I14" i="1"/>
  <c r="G45" i="1"/>
  <c r="I38" i="1"/>
  <c r="I34" i="1"/>
  <c r="I30" i="1"/>
  <c r="I24" i="1"/>
  <c r="I19" i="1"/>
  <c r="I16" i="1"/>
  <c r="I12" i="1"/>
  <c r="I44" i="1"/>
  <c r="I39" i="1"/>
  <c r="I28" i="1"/>
  <c r="I25" i="1"/>
  <c r="I17" i="1"/>
  <c r="H44" i="1"/>
  <c r="I9" i="1"/>
  <c r="I10" i="1"/>
  <c r="I8" i="1"/>
  <c r="M9" i="1"/>
  <c r="M22" i="1"/>
  <c r="I18" i="1"/>
  <c r="E8" i="1"/>
  <c r="M45" i="1" l="1"/>
  <c r="L45" i="1"/>
  <c r="D45" i="1"/>
  <c r="E45" i="1"/>
  <c r="I45" i="1"/>
  <c r="H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<sst xmlns="http://schemas.openxmlformats.org/spreadsheetml/2006/main" count="55" uniqueCount="53">
  <si>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</si>
  <si>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</si>
  <si>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</si>
  <si>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</si>
  <si>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</si>
  <si>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</si>
  <si>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</si>
  <si>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</si>
  <si>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</si>
  <si>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</si>
  <si>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</si>
  <si>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</si>
  <si>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</si>
  <si>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</si>
  <si>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</si>
  <si>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</si>
  <si>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</si>
  <si>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</si>
  <si>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</si>
  <si>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</si>
  <si>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</si>
  <si>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</si>
  <si>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</si>
  <si>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</si>
  <si>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</si>
  <si>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</si>
  <si>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</si>
  <si>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</si>
  <si>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</si>
  <si>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</si>
  <si>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</si>
  <si>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</si>
  <si>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</si>
  <si>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</si>
  <si>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</si>
  <si>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</si>
  <si>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</si>
  <si>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</si>
  <si>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</si>
  <si>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</si>
  <si>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</si>
  <si>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</si>
  <si>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</si>
  <si>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2021 - 2022</t>
  </si>
  <si>
    <t>2022 - 2023</t>
  </si>
  <si>
    <t>Change  ('23/'22)</t>
  </si>
  <si>
    <t xml:space="preserve"> Share 
(23)  (%)</t>
  </si>
  <si>
    <t>Change    ('23/'22)</t>
  </si>
  <si>
    <t xml:space="preserve"> Share
(23)  (%)</t>
  </si>
  <si>
    <t>For January-September  period, TUİK figures was used for the first month.</t>
  </si>
  <si>
    <t>1 - 30 SEPTEMBER EXPORT FIGURES</t>
  </si>
  <si>
    <t>1 - 30 SEPTEMBER</t>
  </si>
  <si>
    <t>1st JANUARY  -  30th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</si>
</sst>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0" fontId="50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60" zoomScaleNormal="6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:M4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9"/>
      <c r="B1" s="37" t="s">
        <v>50</v>
      </c>
      <c r="C1" s="37"/>
      <c r="D1" s="37"/>
      <c r="E1" s="37"/>
      <c r="F1" s="37"/>
      <c r="G1" s="37"/>
      <c r="H1" s="37"/>
      <c r="I1" s="37"/>
      <c r="J1" s="37"/>
      <c r="K1" s="13"/>
      <c r="L1" s="13"/>
      <c r="M1" s="13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51</v>
      </c>
      <c r="C6" s="33"/>
      <c r="D6" s="33"/>
      <c r="E6" s="33"/>
      <c r="F6" s="33" t="s">
        <v>52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20">
        <v>2022</v>
      </c>
      <c r="C7" s="21">
        <v>2023</v>
      </c>
      <c r="D7" s="22" t="s">
        <v>45</v>
      </c>
      <c r="E7" s="22" t="s">
        <v>46</v>
      </c>
      <c r="F7" s="20">
        <v>2022</v>
      </c>
      <c r="G7" s="21">
        <v>2023</v>
      </c>
      <c r="H7" s="22" t="s">
        <v>47</v>
      </c>
      <c r="I7" s="22" t="s">
        <v>48</v>
      </c>
      <c r="J7" s="20" t="s">
        <v>43</v>
      </c>
      <c r="K7" s="20" t="s">
        <v>44</v>
      </c>
      <c r="L7" s="22" t="s">
        <v>47</v>
      </c>
      <c r="M7" s="22" t="s">
        <v>46</v>
      </c>
    </row>
    <row r="8" spans="1:13" ht="16.5" x14ac:dyDescent="0.35">
      <c r="A8" s="10" t="s">
        <v>28</v>
      </c>
      <c r="B8" s="23">
        <f>B9+B18+B20</f>
        <v>2981895.0395499999</v>
      </c>
      <c r="C8" s="23">
        <f>C9+C18+C20</f>
        <v>3091488.3584600003</v>
      </c>
      <c r="D8" s="24">
        <f t="shared" ref="D8:D46" si="0">(C8-B8)/B8*100</f>
        <v>3.6752909628415091</v>
      </c>
      <c r="E8" s="24">
        <f>C8/C$44*100</f>
        <v>15.999330131791423</v>
      </c>
      <c r="F8" s="23">
        <f>F9+F18+F20</f>
        <v>24448902.507190004</v>
      </c>
      <c r="G8" s="23">
        <f>G9+G18+G20</f>
        <v>25576184.954369999</v>
      </c>
      <c r="H8" s="24">
        <f t="shared" ref="H8:H46" si="1">(G8-F8)/F8*100</f>
        <v>4.6107691208162862</v>
      </c>
      <c r="I8" s="24">
        <f t="shared" ref="I8:I44" si="2">G8/G$44*100</f>
        <v>15.686723329975957</v>
      </c>
      <c r="J8" s="23">
        <f>J9+J18+J20</f>
        <v>33506879.609609999</v>
      </c>
      <c r="K8" s="23">
        <f>K9+K18+K20</f>
        <v>35343050.767799996</v>
      </c>
      <c r="L8" s="24">
        <f t="shared" ref="L8:L46" si="3">(K8-J8)/J8*100</f>
        <v>5.4799825575622112</v>
      </c>
      <c r="M8" s="24">
        <f t="shared" ref="M8:M44" si="4">K8/K$44*100</f>
        <v>16.000461775228807</v>
      </c>
    </row>
    <row r="9" spans="1:13" ht="15.5" x14ac:dyDescent="0.35">
      <c r="A9" s="5" t="s">
        <v>29</v>
      </c>
      <c r="B9" s="23">
        <f>B10+B11+B12+B13+B14+B15+B16+B17</f>
        <v>1866624.34849</v>
      </c>
      <c r="C9" s="23">
        <f>C10+C11+C12+C13+C14+C15+C16+C17</f>
        <v>2115173.4281800003</v>
      </c>
      <c r="D9" s="24">
        <f t="shared" si="0"/>
        <v>13.315431135946731</v>
      </c>
      <c r="E9" s="24">
        <f t="shared" ref="E9:E44" si="5">C9/C$44*100</f>
        <v>10.946623127606612</v>
      </c>
      <c r="F9" s="23">
        <f>F10+F11+F12+F13+F14+F15+F16+F17</f>
        <v>15186804.493180003</v>
      </c>
      <c r="G9" s="23">
        <f>G10+G11+G12+G13+G14+G15+G16+G17</f>
        <v>17048605.013980001</v>
      </c>
      <c r="H9" s="24">
        <f t="shared" si="1"/>
        <v>12.259330273436287</v>
      </c>
      <c r="I9" s="24">
        <f t="shared" si="2"/>
        <v>10.456475447510025</v>
      </c>
      <c r="J9" s="23">
        <f>J10+J11+J12+J13+J14+J15+J16+J17</f>
        <v>21206596.693560001</v>
      </c>
      <c r="K9" s="23">
        <f>K10+K11+K12+K13+K14+K15+K16+K17</f>
        <v>23578257.83179</v>
      </c>
      <c r="L9" s="24">
        <f t="shared" si="3"/>
        <v>11.183600897876383</v>
      </c>
      <c r="M9" s="24">
        <f t="shared" si="4"/>
        <v>10.674319419753044</v>
      </c>
    </row>
    <row r="10" spans="1:13" ht="14" x14ac:dyDescent="0.3">
      <c r="A10" s="6" t="s">
        <v>5</v>
      </c>
      <c r="B10" s="25">
        <v>1008996.6328500001</v>
      </c>
      <c r="C10" s="25">
        <v>1223198.4532300001</v>
      </c>
      <c r="D10" s="26">
        <f t="shared" si="0"/>
        <v>21.229190802645999</v>
      </c>
      <c r="E10" s="26">
        <f t="shared" si="5"/>
        <v>6.3303993419118729</v>
      </c>
      <c r="F10" s="25">
        <v>8227267.3512899997</v>
      </c>
      <c r="G10" s="25">
        <v>9205575.7994800005</v>
      </c>
      <c r="H10" s="26">
        <f t="shared" si="1"/>
        <v>11.891049681722162</v>
      </c>
      <c r="I10" s="26">
        <f t="shared" si="2"/>
        <v>5.6460852514632611</v>
      </c>
      <c r="J10" s="25">
        <v>10969580.10365</v>
      </c>
      <c r="K10" s="25">
        <v>12440357.316020001</v>
      </c>
      <c r="L10" s="26">
        <f t="shared" si="3"/>
        <v>13.407780411582179</v>
      </c>
      <c r="M10" s="26">
        <f t="shared" si="4"/>
        <v>5.6319830173380492</v>
      </c>
    </row>
    <row r="11" spans="1:13" ht="14" x14ac:dyDescent="0.3">
      <c r="A11" s="6" t="s">
        <v>4</v>
      </c>
      <c r="B11" s="25">
        <v>178508.83384000001</v>
      </c>
      <c r="C11" s="25">
        <v>244715.99562</v>
      </c>
      <c r="D11" s="26">
        <f t="shared" si="0"/>
        <v>37.089011426371435</v>
      </c>
      <c r="E11" s="26">
        <f t="shared" si="5"/>
        <v>1.2664747682908226</v>
      </c>
      <c r="F11" s="25">
        <v>1944273.10564</v>
      </c>
      <c r="G11" s="25">
        <v>2295351.9177399999</v>
      </c>
      <c r="H11" s="26">
        <f t="shared" si="1"/>
        <v>18.057072902031155</v>
      </c>
      <c r="I11" s="26">
        <f t="shared" si="2"/>
        <v>1.4078155339725504</v>
      </c>
      <c r="J11" s="25">
        <v>3010207.8646300002</v>
      </c>
      <c r="K11" s="25">
        <v>3303051.0338599999</v>
      </c>
      <c r="L11" s="26">
        <f t="shared" si="3"/>
        <v>9.7283371248514925</v>
      </c>
      <c r="M11" s="26">
        <f t="shared" si="4"/>
        <v>1.495353136211357</v>
      </c>
    </row>
    <row r="12" spans="1:13" ht="14" x14ac:dyDescent="0.3">
      <c r="A12" s="6" t="s">
        <v>2</v>
      </c>
      <c r="B12" s="25">
        <v>261484.11749999999</v>
      </c>
      <c r="C12" s="25">
        <v>219233.72026</v>
      </c>
      <c r="D12" s="26">
        <f t="shared" si="0"/>
        <v>-16.157921040844858</v>
      </c>
      <c r="E12" s="26">
        <f t="shared" si="5"/>
        <v>1.1345967572097955</v>
      </c>
      <c r="F12" s="25">
        <v>1810078.82911</v>
      </c>
      <c r="G12" s="25">
        <v>1700954.4662800001</v>
      </c>
      <c r="H12" s="26">
        <f t="shared" si="1"/>
        <v>-6.0287077598523986</v>
      </c>
      <c r="I12" s="26">
        <f t="shared" si="2"/>
        <v>1.0432518437376357</v>
      </c>
      <c r="J12" s="25">
        <v>2367223.62518</v>
      </c>
      <c r="K12" s="25">
        <v>2415405.4302300001</v>
      </c>
      <c r="L12" s="26">
        <f t="shared" si="3"/>
        <v>2.0353719242024044</v>
      </c>
      <c r="M12" s="26">
        <f t="shared" si="4"/>
        <v>1.093499327830689</v>
      </c>
    </row>
    <row r="13" spans="1:13" ht="14" x14ac:dyDescent="0.3">
      <c r="A13" s="6" t="s">
        <v>3</v>
      </c>
      <c r="B13" s="25">
        <v>146579.94868</v>
      </c>
      <c r="C13" s="25">
        <v>135478.37847</v>
      </c>
      <c r="D13" s="26">
        <f t="shared" si="0"/>
        <v>-7.5737304522025335</v>
      </c>
      <c r="E13" s="26">
        <f t="shared" si="5"/>
        <v>0.70113907979943602</v>
      </c>
      <c r="F13" s="25">
        <v>1079560.7579900001</v>
      </c>
      <c r="G13" s="25">
        <v>1076465.92337</v>
      </c>
      <c r="H13" s="26">
        <f t="shared" si="1"/>
        <v>-0.28667535357271323</v>
      </c>
      <c r="I13" s="26">
        <f t="shared" si="2"/>
        <v>0.66023228812970702</v>
      </c>
      <c r="J13" s="25">
        <v>1619928.4914299999</v>
      </c>
      <c r="K13" s="25">
        <v>1566371.7523099999</v>
      </c>
      <c r="L13" s="26">
        <f t="shared" si="3"/>
        <v>-3.3061174862553693</v>
      </c>
      <c r="M13" s="26">
        <f t="shared" si="4"/>
        <v>0.7091258622039549</v>
      </c>
    </row>
    <row r="14" spans="1:13" ht="14" x14ac:dyDescent="0.3">
      <c r="A14" s="6" t="s">
        <v>0</v>
      </c>
      <c r="B14" s="25">
        <v>135250.18925</v>
      </c>
      <c r="C14" s="25">
        <v>151780.11598999999</v>
      </c>
      <c r="D14" s="26">
        <f t="shared" si="0"/>
        <v>12.221740192500318</v>
      </c>
      <c r="E14" s="26">
        <f t="shared" si="5"/>
        <v>0.78550520060029672</v>
      </c>
      <c r="F14" s="25">
        <v>1142913.5083600001</v>
      </c>
      <c r="G14" s="25">
        <v>1209910.1324400001</v>
      </c>
      <c r="H14" s="26">
        <f t="shared" si="1"/>
        <v>5.8619154984120705</v>
      </c>
      <c r="I14" s="26">
        <f t="shared" si="2"/>
        <v>0.74207805173374652</v>
      </c>
      <c r="J14" s="25">
        <v>1918249.4963400001</v>
      </c>
      <c r="K14" s="25">
        <v>1813939.3220299999</v>
      </c>
      <c r="L14" s="26">
        <f t="shared" si="3"/>
        <v>-5.4377793143708812</v>
      </c>
      <c r="M14" s="26">
        <f t="shared" si="4"/>
        <v>0.82120434298128731</v>
      </c>
    </row>
    <row r="15" spans="1:13" ht="14" x14ac:dyDescent="0.3">
      <c r="A15" s="6" t="s">
        <v>1</v>
      </c>
      <c r="B15" s="25">
        <v>44324.273529999999</v>
      </c>
      <c r="C15" s="25">
        <v>53867.086569999999</v>
      </c>
      <c r="D15" s="26">
        <f t="shared" si="0"/>
        <v>21.529541896588871</v>
      </c>
      <c r="E15" s="26">
        <f t="shared" si="5"/>
        <v>0.27877746940652731</v>
      </c>
      <c r="F15" s="25">
        <v>290135.88397999998</v>
      </c>
      <c r="G15" s="25">
        <v>742599.27694999997</v>
      </c>
      <c r="H15" s="26">
        <f t="shared" si="1"/>
        <v>155.94878743133677</v>
      </c>
      <c r="I15" s="26">
        <f t="shared" si="2"/>
        <v>0.45546078992381073</v>
      </c>
      <c r="J15" s="25">
        <v>385705.01452999999</v>
      </c>
      <c r="K15" s="25">
        <v>947926.11366999999</v>
      </c>
      <c r="L15" s="26">
        <f t="shared" si="3"/>
        <v>145.76452935803633</v>
      </c>
      <c r="M15" s="26">
        <f t="shared" si="4"/>
        <v>0.42914392555315206</v>
      </c>
    </row>
    <row r="16" spans="1:13" ht="14" x14ac:dyDescent="0.3">
      <c r="A16" s="6" t="s">
        <v>6</v>
      </c>
      <c r="B16" s="25">
        <v>83802.197409999993</v>
      </c>
      <c r="C16" s="25">
        <v>80368.199940000006</v>
      </c>
      <c r="D16" s="26">
        <f t="shared" si="0"/>
        <v>-4.0977415582544303</v>
      </c>
      <c r="E16" s="26">
        <f t="shared" si="5"/>
        <v>0.41592825650438781</v>
      </c>
      <c r="F16" s="25">
        <v>586677.63</v>
      </c>
      <c r="G16" s="25">
        <v>711399.17304999998</v>
      </c>
      <c r="H16" s="26">
        <f t="shared" si="1"/>
        <v>21.258956652224832</v>
      </c>
      <c r="I16" s="26">
        <f t="shared" si="2"/>
        <v>0.43632473039738084</v>
      </c>
      <c r="J16" s="25">
        <v>798512.07343999995</v>
      </c>
      <c r="K16" s="25">
        <v>953592.70022999996</v>
      </c>
      <c r="L16" s="26">
        <f t="shared" si="3"/>
        <v>19.421199997879899</v>
      </c>
      <c r="M16" s="26">
        <f t="shared" si="4"/>
        <v>0.43170929553903648</v>
      </c>
    </row>
    <row r="17" spans="1:13" ht="14" x14ac:dyDescent="0.3">
      <c r="A17" s="6" t="s">
        <v>7</v>
      </c>
      <c r="B17" s="25">
        <v>7678.1554299999998</v>
      </c>
      <c r="C17" s="25">
        <v>6531.4781000000003</v>
      </c>
      <c r="D17" s="26">
        <f t="shared" si="0"/>
        <v>-14.934281292609878</v>
      </c>
      <c r="E17" s="26">
        <f t="shared" si="5"/>
        <v>3.3802253883472903E-2</v>
      </c>
      <c r="F17" s="25">
        <v>105897.42681</v>
      </c>
      <c r="G17" s="25">
        <v>106348.32467</v>
      </c>
      <c r="H17" s="26">
        <f t="shared" si="1"/>
        <v>0.42578736196205536</v>
      </c>
      <c r="I17" s="26">
        <f t="shared" si="2"/>
        <v>6.5226958151931302E-2</v>
      </c>
      <c r="J17" s="25">
        <v>137190.02436000001</v>
      </c>
      <c r="K17" s="25">
        <v>137614.16344</v>
      </c>
      <c r="L17" s="26">
        <f t="shared" si="3"/>
        <v>0.30916174990027789</v>
      </c>
      <c r="M17" s="26">
        <f t="shared" si="4"/>
        <v>6.2300512095517423E-2</v>
      </c>
    </row>
    <row r="18" spans="1:13" ht="15.5" x14ac:dyDescent="0.35">
      <c r="A18" s="5" t="s">
        <v>30</v>
      </c>
      <c r="B18" s="23">
        <f>B19</f>
        <v>355787.51679000002</v>
      </c>
      <c r="C18" s="23">
        <f>C19</f>
        <v>294880.52227000002</v>
      </c>
      <c r="D18" s="24">
        <f t="shared" si="0"/>
        <v>-17.118923977298998</v>
      </c>
      <c r="E18" s="24">
        <f t="shared" si="5"/>
        <v>1.5260904387112044</v>
      </c>
      <c r="F18" s="23">
        <f>F19</f>
        <v>3047453.8476399998</v>
      </c>
      <c r="G18" s="23">
        <f>G19</f>
        <v>2582544.3555999999</v>
      </c>
      <c r="H18" s="24">
        <f t="shared" si="1"/>
        <v>-15.255669660101129</v>
      </c>
      <c r="I18" s="24">
        <f t="shared" si="2"/>
        <v>1.583960190543052</v>
      </c>
      <c r="J18" s="23">
        <f>J19</f>
        <v>4064797.0337</v>
      </c>
      <c r="K18" s="23">
        <f>K19</f>
        <v>3598671.0237599998</v>
      </c>
      <c r="L18" s="24">
        <f t="shared" si="3"/>
        <v>-11.467387081703977</v>
      </c>
      <c r="M18" s="24">
        <f t="shared" si="4"/>
        <v>1.6291858486012532</v>
      </c>
    </row>
    <row r="19" spans="1:13" ht="14" x14ac:dyDescent="0.3">
      <c r="A19" s="6" t="s">
        <v>8</v>
      </c>
      <c r="B19" s="25">
        <v>355787.51679000002</v>
      </c>
      <c r="C19" s="25">
        <v>294880.52227000002</v>
      </c>
      <c r="D19" s="26">
        <f t="shared" si="0"/>
        <v>-17.118923977298998</v>
      </c>
      <c r="E19" s="26">
        <f t="shared" si="5"/>
        <v>1.5260904387112044</v>
      </c>
      <c r="F19" s="25">
        <v>3047453.8476399998</v>
      </c>
      <c r="G19" s="25">
        <v>2582544.3555999999</v>
      </c>
      <c r="H19" s="26">
        <f t="shared" si="1"/>
        <v>-15.255669660101129</v>
      </c>
      <c r="I19" s="26">
        <f t="shared" si="2"/>
        <v>1.583960190543052</v>
      </c>
      <c r="J19" s="25">
        <v>4064797.0337</v>
      </c>
      <c r="K19" s="25">
        <v>3598671.0237599998</v>
      </c>
      <c r="L19" s="26">
        <f t="shared" si="3"/>
        <v>-11.467387081703977</v>
      </c>
      <c r="M19" s="26">
        <f t="shared" si="4"/>
        <v>1.6291858486012532</v>
      </c>
    </row>
    <row r="20" spans="1:13" ht="15.5" x14ac:dyDescent="0.35">
      <c r="A20" s="5" t="s">
        <v>31</v>
      </c>
      <c r="B20" s="23">
        <f>B21</f>
        <v>759483.17426999996</v>
      </c>
      <c r="C20" s="23">
        <f>C21</f>
        <v>681434.40801000001</v>
      </c>
      <c r="D20" s="24">
        <f t="shared" si="0"/>
        <v>-10.276562918595117</v>
      </c>
      <c r="E20" s="24">
        <f t="shared" si="5"/>
        <v>3.5266165654736068</v>
      </c>
      <c r="F20" s="23">
        <f>F21</f>
        <v>6214644.1663699998</v>
      </c>
      <c r="G20" s="23">
        <f>G21</f>
        <v>5945035.5847899998</v>
      </c>
      <c r="H20" s="24">
        <f t="shared" si="1"/>
        <v>-4.3382786586392692</v>
      </c>
      <c r="I20" s="24">
        <f t="shared" si="2"/>
        <v>3.646287691922883</v>
      </c>
      <c r="J20" s="23">
        <f>J21</f>
        <v>8235485.8823499996</v>
      </c>
      <c r="K20" s="23">
        <f>K21</f>
        <v>8166121.9122500001</v>
      </c>
      <c r="L20" s="24">
        <f t="shared" si="3"/>
        <v>-0.84225716722625876</v>
      </c>
      <c r="M20" s="24">
        <f t="shared" si="4"/>
        <v>3.6969565068745149</v>
      </c>
    </row>
    <row r="21" spans="1:13" ht="14" x14ac:dyDescent="0.3">
      <c r="A21" s="6" t="s">
        <v>9</v>
      </c>
      <c r="B21" s="25">
        <v>759483.17426999996</v>
      </c>
      <c r="C21" s="25">
        <v>681434.40801000001</v>
      </c>
      <c r="D21" s="26">
        <f t="shared" si="0"/>
        <v>-10.276562918595117</v>
      </c>
      <c r="E21" s="26">
        <f t="shared" si="5"/>
        <v>3.5266165654736068</v>
      </c>
      <c r="F21" s="25">
        <v>6214644.1663699998</v>
      </c>
      <c r="G21" s="25">
        <v>5945035.5847899998</v>
      </c>
      <c r="H21" s="26">
        <f t="shared" si="1"/>
        <v>-4.3382786586392692</v>
      </c>
      <c r="I21" s="26">
        <f t="shared" si="2"/>
        <v>3.646287691922883</v>
      </c>
      <c r="J21" s="25">
        <v>8235485.8823499996</v>
      </c>
      <c r="K21" s="25">
        <v>8166121.9122500001</v>
      </c>
      <c r="L21" s="26">
        <f t="shared" si="3"/>
        <v>-0.84225716722625876</v>
      </c>
      <c r="M21" s="26">
        <f t="shared" si="4"/>
        <v>3.6969565068745149</v>
      </c>
    </row>
    <row r="22" spans="1:13" ht="16.5" x14ac:dyDescent="0.35">
      <c r="A22" s="10" t="s">
        <v>32</v>
      </c>
      <c r="B22" s="23">
        <f>B23+B27+B29</f>
        <v>16237717.199350001</v>
      </c>
      <c r="C22" s="23">
        <f>C23+C27+C29</f>
        <v>15744110.33557</v>
      </c>
      <c r="D22" s="24">
        <f t="shared" si="0"/>
        <v>-3.0398784368517044</v>
      </c>
      <c r="E22" s="24">
        <f t="shared" si="5"/>
        <v>81.480241774422666</v>
      </c>
      <c r="F22" s="23">
        <f>F23+F27+F29</f>
        <v>139143022.78536001</v>
      </c>
      <c r="G22" s="23">
        <f>G23+G27+G29</f>
        <v>133206776.36643001</v>
      </c>
      <c r="H22" s="24">
        <f t="shared" si="1"/>
        <v>-4.266291115500028</v>
      </c>
      <c r="I22" s="24">
        <f t="shared" si="2"/>
        <v>81.70013824447021</v>
      </c>
      <c r="J22" s="23">
        <f>J23+J27+J29</f>
        <v>187943582.26424</v>
      </c>
      <c r="K22" s="23">
        <f>K23+K27+K29</f>
        <v>179803361.43379003</v>
      </c>
      <c r="L22" s="24">
        <f t="shared" si="3"/>
        <v>-4.331204466990096</v>
      </c>
      <c r="M22" s="24">
        <f t="shared" si="4"/>
        <v>81.400353087235445</v>
      </c>
    </row>
    <row r="23" spans="1:13" ht="15.5" x14ac:dyDescent="0.35">
      <c r="A23" s="5" t="s">
        <v>33</v>
      </c>
      <c r="B23" s="23">
        <f>B24+B25+B26</f>
        <v>1388655.4472699999</v>
      </c>
      <c r="C23" s="23">
        <f>C24+C25+C26</f>
        <v>1288265.1318000001</v>
      </c>
      <c r="D23" s="24">
        <f>(C23-B23)/B23*100</f>
        <v>-7.2293178028689677</v>
      </c>
      <c r="E23" s="24">
        <f t="shared" si="5"/>
        <v>6.667137880218764</v>
      </c>
      <c r="F23" s="23">
        <f>F24+F25+F26</f>
        <v>11392500.946450001</v>
      </c>
      <c r="G23" s="23">
        <f>G24+G25+G26</f>
        <v>10601771.378769999</v>
      </c>
      <c r="H23" s="24">
        <f t="shared" si="1"/>
        <v>-6.9407900108746468</v>
      </c>
      <c r="I23" s="24">
        <f t="shared" si="2"/>
        <v>6.5024183521947503</v>
      </c>
      <c r="J23" s="23">
        <f>J24+J25+J26</f>
        <v>15482604.43338</v>
      </c>
      <c r="K23" s="23">
        <f>K24+K25+K26</f>
        <v>14371132.560789999</v>
      </c>
      <c r="L23" s="24">
        <f t="shared" si="3"/>
        <v>-7.1788430517135984</v>
      </c>
      <c r="M23" s="24">
        <f t="shared" si="4"/>
        <v>6.5060811732518093</v>
      </c>
    </row>
    <row r="24" spans="1:13" ht="14" x14ac:dyDescent="0.3">
      <c r="A24" s="6" t="s">
        <v>10</v>
      </c>
      <c r="B24" s="25">
        <v>933403.24902999995</v>
      </c>
      <c r="C24" s="25">
        <v>871977.54810000001</v>
      </c>
      <c r="D24" s="26">
        <f t="shared" si="0"/>
        <v>-6.5808321316466394</v>
      </c>
      <c r="E24" s="26">
        <f t="shared" si="5"/>
        <v>4.5127314231619948</v>
      </c>
      <c r="F24" s="25">
        <v>7879657.2249999996</v>
      </c>
      <c r="G24" s="25">
        <v>7156799.1843400002</v>
      </c>
      <c r="H24" s="26">
        <f t="shared" si="1"/>
        <v>-9.1737244402785496</v>
      </c>
      <c r="I24" s="26">
        <f t="shared" si="2"/>
        <v>4.3895025365679903</v>
      </c>
      <c r="J24" s="25">
        <v>10664229.32234</v>
      </c>
      <c r="K24" s="25">
        <v>9629132.6698599998</v>
      </c>
      <c r="L24" s="26">
        <f t="shared" si="3"/>
        <v>-9.7062490049011281</v>
      </c>
      <c r="M24" s="26">
        <f t="shared" si="4"/>
        <v>4.359288908728586</v>
      </c>
    </row>
    <row r="25" spans="1:13" ht="14" x14ac:dyDescent="0.3">
      <c r="A25" s="6" t="s">
        <v>11</v>
      </c>
      <c r="B25" s="25">
        <v>209733.83264000001</v>
      </c>
      <c r="C25" s="25">
        <v>159573.83327</v>
      </c>
      <c r="D25" s="26">
        <f t="shared" si="0"/>
        <v>-23.916026679442652</v>
      </c>
      <c r="E25" s="26">
        <f t="shared" si="5"/>
        <v>0.82583990067294477</v>
      </c>
      <c r="F25" s="25">
        <v>1533031.1291700001</v>
      </c>
      <c r="G25" s="25">
        <v>1487816.48972</v>
      </c>
      <c r="H25" s="26">
        <f t="shared" si="1"/>
        <v>-2.9493621225082256</v>
      </c>
      <c r="I25" s="26">
        <f t="shared" si="2"/>
        <v>0.91252724679823349</v>
      </c>
      <c r="J25" s="25">
        <v>1998894.5113900001</v>
      </c>
      <c r="K25" s="25">
        <v>2011276.6328700001</v>
      </c>
      <c r="L25" s="26">
        <f t="shared" si="3"/>
        <v>0.61944847061437169</v>
      </c>
      <c r="M25" s="26">
        <f t="shared" si="4"/>
        <v>0.91054264373144678</v>
      </c>
    </row>
    <row r="26" spans="1:13" ht="14" x14ac:dyDescent="0.3">
      <c r="A26" s="6" t="s">
        <v>12</v>
      </c>
      <c r="B26" s="25">
        <v>245518.36559999999</v>
      </c>
      <c r="C26" s="25">
        <v>256713.75042999999</v>
      </c>
      <c r="D26" s="26">
        <f t="shared" si="0"/>
        <v>4.5598970987936536</v>
      </c>
      <c r="E26" s="26">
        <f t="shared" si="5"/>
        <v>1.3285665563838236</v>
      </c>
      <c r="F26" s="25">
        <v>1979812.59228</v>
      </c>
      <c r="G26" s="25">
        <v>1957155.70471</v>
      </c>
      <c r="H26" s="26">
        <f t="shared" si="1"/>
        <v>-1.1443955684668015</v>
      </c>
      <c r="I26" s="26">
        <f t="shared" si="2"/>
        <v>1.2003885688285265</v>
      </c>
      <c r="J26" s="25">
        <v>2819480.5996500002</v>
      </c>
      <c r="K26" s="25">
        <v>2730723.2580599999</v>
      </c>
      <c r="L26" s="26">
        <f t="shared" si="3"/>
        <v>-3.1480032741143291</v>
      </c>
      <c r="M26" s="26">
        <f t="shared" si="4"/>
        <v>1.2362496207917781</v>
      </c>
    </row>
    <row r="27" spans="1:13" ht="15.5" x14ac:dyDescent="0.35">
      <c r="A27" s="5" t="s">
        <v>34</v>
      </c>
      <c r="B27" s="23">
        <f>B28</f>
        <v>2938451.7553099999</v>
      </c>
      <c r="C27" s="23">
        <f>C28</f>
        <v>2846240.6986400001</v>
      </c>
      <c r="D27" s="24">
        <f t="shared" si="0"/>
        <v>-3.1380830569488727</v>
      </c>
      <c r="E27" s="24">
        <f t="shared" si="5"/>
        <v>14.730103850291185</v>
      </c>
      <c r="F27" s="23">
        <f>F28</f>
        <v>25626018.39542</v>
      </c>
      <c r="G27" s="23">
        <f>G28</f>
        <v>22309301.625</v>
      </c>
      <c r="H27" s="24">
        <f t="shared" si="1"/>
        <v>-12.942770582779175</v>
      </c>
      <c r="I27" s="24">
        <f t="shared" si="2"/>
        <v>13.683035327618837</v>
      </c>
      <c r="J27" s="23">
        <f>J28</f>
        <v>32769899.094310001</v>
      </c>
      <c r="K27" s="23">
        <f>K28</f>
        <v>30221217.941380002</v>
      </c>
      <c r="L27" s="24">
        <f t="shared" si="3"/>
        <v>-7.7775068687121447</v>
      </c>
      <c r="M27" s="24">
        <f t="shared" si="4"/>
        <v>13.681712018829483</v>
      </c>
    </row>
    <row r="28" spans="1:13" ht="14" x14ac:dyDescent="0.3">
      <c r="A28" s="6" t="s">
        <v>13</v>
      </c>
      <c r="B28" s="25">
        <v>2938451.7553099999</v>
      </c>
      <c r="C28" s="25">
        <v>2846240.6986400001</v>
      </c>
      <c r="D28" s="26">
        <f t="shared" si="0"/>
        <v>-3.1380830569488727</v>
      </c>
      <c r="E28" s="26">
        <f t="shared" si="5"/>
        <v>14.730103850291185</v>
      </c>
      <c r="F28" s="25">
        <v>25626018.39542</v>
      </c>
      <c r="G28" s="25">
        <v>22309301.625</v>
      </c>
      <c r="H28" s="26">
        <f t="shared" si="1"/>
        <v>-12.942770582779175</v>
      </c>
      <c r="I28" s="26">
        <f t="shared" si="2"/>
        <v>13.683035327618837</v>
      </c>
      <c r="J28" s="25">
        <v>32769899.094310001</v>
      </c>
      <c r="K28" s="25">
        <v>30221217.941380002</v>
      </c>
      <c r="L28" s="26">
        <f t="shared" si="3"/>
        <v>-7.7775068687121447</v>
      </c>
      <c r="M28" s="26">
        <f t="shared" si="4"/>
        <v>13.681712018829483</v>
      </c>
    </row>
    <row r="29" spans="1:13" ht="15.5" x14ac:dyDescent="0.35">
      <c r="A29" s="5" t="s">
        <v>35</v>
      </c>
      <c r="B29" s="23">
        <f>B30+B31+B32+B33+B34+B35+B36+B37+B38+B39+B40+B41</f>
        <v>11910609.996770002</v>
      </c>
      <c r="C29" s="23">
        <f>C30+C31+C32+C33+C34+C35+C36+C37+C38+C39+C40+C41</f>
        <v>11609604.50513</v>
      </c>
      <c r="D29" s="24">
        <f t="shared" si="0"/>
        <v>-2.5272046664413508</v>
      </c>
      <c r="E29" s="24">
        <f t="shared" si="5"/>
        <v>60.083000043912726</v>
      </c>
      <c r="F29" s="23">
        <f>F30+F31+F32+F33+F34+F35+F36+F37+F38+F39+F40+F41</f>
        <v>102124503.44349</v>
      </c>
      <c r="G29" s="23">
        <f>G30+G31+G32+G33+G34+G35+G36+G37+G38+G39+G40+G41</f>
        <v>100295703.36266001</v>
      </c>
      <c r="H29" s="24">
        <f t="shared" si="1"/>
        <v>-1.7907554202620419</v>
      </c>
      <c r="I29" s="24">
        <f t="shared" si="2"/>
        <v>61.514684564656619</v>
      </c>
      <c r="J29" s="23">
        <f>J30+J31+J32+J33+J34+J35+J36+J37+J38+J39+J40+J41</f>
        <v>139691078.73655</v>
      </c>
      <c r="K29" s="23">
        <f>K30+K31+K32+K33+K34+K35+K36+K37+K38+K39+K40+K41</f>
        <v>135211010.93162003</v>
      </c>
      <c r="L29" s="24">
        <f t="shared" si="3"/>
        <v>-3.2071252118964182</v>
      </c>
      <c r="M29" s="24">
        <f t="shared" si="4"/>
        <v>61.212559895154151</v>
      </c>
    </row>
    <row r="30" spans="1:13" ht="14" x14ac:dyDescent="0.3">
      <c r="A30" s="17" t="s">
        <v>14</v>
      </c>
      <c r="B30" s="25">
        <v>1920012.1948500001</v>
      </c>
      <c r="C30" s="25">
        <v>1673635.68334</v>
      </c>
      <c r="D30" s="26">
        <f t="shared" si="0"/>
        <v>-12.832028472050833</v>
      </c>
      <c r="E30" s="26">
        <f t="shared" si="5"/>
        <v>8.6615399164698008</v>
      </c>
      <c r="F30" s="25">
        <v>16157420.53514</v>
      </c>
      <c r="G30" s="25">
        <v>14887598.71355</v>
      </c>
      <c r="H30" s="26">
        <f t="shared" si="1"/>
        <v>-7.85906276827001</v>
      </c>
      <c r="I30" s="26">
        <f t="shared" si="2"/>
        <v>9.1310585407407352</v>
      </c>
      <c r="J30" s="25">
        <v>21603398.15628</v>
      </c>
      <c r="K30" s="25">
        <v>19924007.781550001</v>
      </c>
      <c r="L30" s="26">
        <f t="shared" si="3"/>
        <v>-7.7737324590382002</v>
      </c>
      <c r="M30" s="26">
        <f t="shared" si="4"/>
        <v>9.0199719037411246</v>
      </c>
    </row>
    <row r="31" spans="1:13" ht="14" x14ac:dyDescent="0.3">
      <c r="A31" s="6" t="s">
        <v>15</v>
      </c>
      <c r="B31" s="25">
        <v>2751297.0780400001</v>
      </c>
      <c r="C31" s="25">
        <v>2822475.7995699998</v>
      </c>
      <c r="D31" s="26">
        <f t="shared" si="0"/>
        <v>2.5870969041520899</v>
      </c>
      <c r="E31" s="26">
        <f t="shared" si="5"/>
        <v>14.607113749186926</v>
      </c>
      <c r="F31" s="25">
        <v>22314529.875849999</v>
      </c>
      <c r="G31" s="25">
        <v>25619838.27688</v>
      </c>
      <c r="H31" s="26">
        <f t="shared" si="1"/>
        <v>14.812359567598085</v>
      </c>
      <c r="I31" s="26">
        <f t="shared" si="2"/>
        <v>15.713497361907237</v>
      </c>
      <c r="J31" s="25">
        <v>30404847.7995</v>
      </c>
      <c r="K31" s="25">
        <v>34282362.180210002</v>
      </c>
      <c r="L31" s="26">
        <f t="shared" si="3"/>
        <v>12.752947840027559</v>
      </c>
      <c r="M31" s="26">
        <f t="shared" si="4"/>
        <v>15.520268163402367</v>
      </c>
    </row>
    <row r="32" spans="1:13" ht="14" x14ac:dyDescent="0.3">
      <c r="A32" s="6" t="s">
        <v>16</v>
      </c>
      <c r="B32" s="25">
        <v>199348.73256</v>
      </c>
      <c r="C32" s="25">
        <v>179322.18877000001</v>
      </c>
      <c r="D32" s="26">
        <f t="shared" si="0"/>
        <v>-10.04598500969772</v>
      </c>
      <c r="E32" s="26">
        <f t="shared" si="5"/>
        <v>0.92804324824171014</v>
      </c>
      <c r="F32" s="25">
        <v>999096.58932000003</v>
      </c>
      <c r="G32" s="25">
        <v>1361539.0901899999</v>
      </c>
      <c r="H32" s="26">
        <f t="shared" si="1"/>
        <v>36.277023137140688</v>
      </c>
      <c r="I32" s="26">
        <f t="shared" si="2"/>
        <v>0.83507712541421963</v>
      </c>
      <c r="J32" s="25">
        <v>1637201.5837000001</v>
      </c>
      <c r="K32" s="25">
        <v>1815505.87931</v>
      </c>
      <c r="L32" s="26">
        <f t="shared" si="3"/>
        <v>10.890796673128083</v>
      </c>
      <c r="M32" s="26">
        <f t="shared" si="4"/>
        <v>0.82191355283535528</v>
      </c>
    </row>
    <row r="33" spans="1:13" ht="14" x14ac:dyDescent="0.3">
      <c r="A33" s="6" t="s">
        <v>17</v>
      </c>
      <c r="B33" s="25">
        <v>1334620.6197299999</v>
      </c>
      <c r="C33" s="25">
        <v>1402891.13121</v>
      </c>
      <c r="D33" s="26">
        <f t="shared" si="0"/>
        <v>5.1153496709657871</v>
      </c>
      <c r="E33" s="26">
        <f t="shared" si="5"/>
        <v>7.2603599770215732</v>
      </c>
      <c r="F33" s="25">
        <v>10948664.168199999</v>
      </c>
      <c r="G33" s="25">
        <v>11992032.221589999</v>
      </c>
      <c r="H33" s="26">
        <f t="shared" si="1"/>
        <v>9.529637929898561</v>
      </c>
      <c r="I33" s="26">
        <f t="shared" si="2"/>
        <v>7.3551114820233359</v>
      </c>
      <c r="J33" s="25">
        <v>14761030.153279999</v>
      </c>
      <c r="K33" s="25">
        <v>16209395.07622</v>
      </c>
      <c r="L33" s="26">
        <f t="shared" si="3"/>
        <v>9.8120856600117747</v>
      </c>
      <c r="M33" s="26">
        <f t="shared" si="4"/>
        <v>7.3382970819523416</v>
      </c>
    </row>
    <row r="34" spans="1:13" ht="14" x14ac:dyDescent="0.3">
      <c r="A34" s="6" t="s">
        <v>18</v>
      </c>
      <c r="B34" s="25">
        <v>946786.37303999998</v>
      </c>
      <c r="C34" s="25">
        <v>1019801.40194</v>
      </c>
      <c r="D34" s="26">
        <f t="shared" si="0"/>
        <v>7.7118799952262602</v>
      </c>
      <c r="E34" s="26">
        <f t="shared" si="5"/>
        <v>5.2777618436931562</v>
      </c>
      <c r="F34" s="25">
        <v>7475437.9872700004</v>
      </c>
      <c r="G34" s="25">
        <v>8353851.0629799999</v>
      </c>
      <c r="H34" s="26">
        <f t="shared" si="1"/>
        <v>11.750656980980354</v>
      </c>
      <c r="I34" s="26">
        <f t="shared" si="2"/>
        <v>5.1236941943681984</v>
      </c>
      <c r="J34" s="25">
        <v>10055425.73741</v>
      </c>
      <c r="K34" s="25">
        <v>11240163.79408</v>
      </c>
      <c r="L34" s="26">
        <f t="shared" si="3"/>
        <v>11.782077533150343</v>
      </c>
      <c r="M34" s="26">
        <f t="shared" si="4"/>
        <v>5.0886329059726183</v>
      </c>
    </row>
    <row r="35" spans="1:13" ht="14" x14ac:dyDescent="0.3">
      <c r="A35" s="6" t="s">
        <v>19</v>
      </c>
      <c r="B35" s="25">
        <v>1187676.33451</v>
      </c>
      <c r="C35" s="25">
        <v>1018811.26844</v>
      </c>
      <c r="D35" s="26">
        <f t="shared" si="0"/>
        <v>-14.218104812172472</v>
      </c>
      <c r="E35" s="26">
        <f t="shared" si="5"/>
        <v>5.2726376216666697</v>
      </c>
      <c r="F35" s="25">
        <v>11108475.204019999</v>
      </c>
      <c r="G35" s="25">
        <v>9579539.1238400005</v>
      </c>
      <c r="H35" s="26">
        <f t="shared" si="1"/>
        <v>-13.763689904323668</v>
      </c>
      <c r="I35" s="26">
        <f t="shared" si="2"/>
        <v>5.8754493734094879</v>
      </c>
      <c r="J35" s="25">
        <v>14682628.53008</v>
      </c>
      <c r="K35" s="25">
        <v>12851332.06158</v>
      </c>
      <c r="L35" s="26">
        <f t="shared" si="3"/>
        <v>-12.472538311163154</v>
      </c>
      <c r="M35" s="26">
        <f t="shared" si="4"/>
        <v>5.8180389905509831</v>
      </c>
    </row>
    <row r="36" spans="1:13" ht="14" x14ac:dyDescent="0.3">
      <c r="A36" s="6" t="s">
        <v>20</v>
      </c>
      <c r="B36" s="25">
        <v>1754877.41145</v>
      </c>
      <c r="C36" s="25">
        <v>1379349.22272</v>
      </c>
      <c r="D36" s="26">
        <f t="shared" si="0"/>
        <v>-21.399112341397849</v>
      </c>
      <c r="E36" s="26">
        <f t="shared" si="5"/>
        <v>7.1385239154904978</v>
      </c>
      <c r="F36" s="25">
        <v>16983929.068739999</v>
      </c>
      <c r="G36" s="25">
        <v>11061659.61318</v>
      </c>
      <c r="H36" s="26">
        <f t="shared" si="1"/>
        <v>-34.869843318295011</v>
      </c>
      <c r="I36" s="26">
        <f t="shared" si="2"/>
        <v>6.7844830740745543</v>
      </c>
      <c r="J36" s="25">
        <v>23516406.023079999</v>
      </c>
      <c r="K36" s="25">
        <v>15104655.461030001</v>
      </c>
      <c r="L36" s="26">
        <f t="shared" si="3"/>
        <v>-35.769711382744241</v>
      </c>
      <c r="M36" s="26">
        <f t="shared" si="4"/>
        <v>6.8381607439615939</v>
      </c>
    </row>
    <row r="37" spans="1:13" ht="14" x14ac:dyDescent="0.3">
      <c r="A37" s="7" t="s">
        <v>21</v>
      </c>
      <c r="B37" s="25">
        <v>458797.53444000002</v>
      </c>
      <c r="C37" s="25">
        <v>383488.72129999998</v>
      </c>
      <c r="D37" s="26">
        <f t="shared" si="0"/>
        <v>-16.414389242941468</v>
      </c>
      <c r="E37" s="26">
        <f t="shared" si="5"/>
        <v>1.984663030383732</v>
      </c>
      <c r="F37" s="25">
        <v>4176947.9421100002</v>
      </c>
      <c r="G37" s="25">
        <v>3539800.58299</v>
      </c>
      <c r="H37" s="26">
        <f t="shared" si="1"/>
        <v>-15.253897533569521</v>
      </c>
      <c r="I37" s="26">
        <f t="shared" si="2"/>
        <v>2.1710772145149089</v>
      </c>
      <c r="J37" s="25">
        <v>5372647.2485600002</v>
      </c>
      <c r="K37" s="25">
        <v>4809941.24493</v>
      </c>
      <c r="L37" s="26">
        <f t="shared" si="3"/>
        <v>-10.473533392329433</v>
      </c>
      <c r="M37" s="26">
        <f t="shared" si="4"/>
        <v>2.1775505893994889</v>
      </c>
    </row>
    <row r="38" spans="1:13" ht="14" x14ac:dyDescent="0.3">
      <c r="A38" s="6" t="s">
        <v>22</v>
      </c>
      <c r="B38" s="25">
        <v>602816.76728999999</v>
      </c>
      <c r="C38" s="25">
        <v>693171.11988000001</v>
      </c>
      <c r="D38" s="26">
        <f t="shared" si="0"/>
        <v>14.988692666296194</v>
      </c>
      <c r="E38" s="26">
        <f t="shared" si="5"/>
        <v>3.5873573822248579</v>
      </c>
      <c r="F38" s="25">
        <v>4170580.4520700001</v>
      </c>
      <c r="G38" s="25">
        <v>4700809.1691899998</v>
      </c>
      <c r="H38" s="26">
        <f t="shared" si="1"/>
        <v>12.71354726790678</v>
      </c>
      <c r="I38" s="26">
        <f t="shared" si="2"/>
        <v>2.8831623244692817</v>
      </c>
      <c r="J38" s="25">
        <v>7067264.7412599996</v>
      </c>
      <c r="K38" s="25">
        <v>6387307.9543000003</v>
      </c>
      <c r="L38" s="26">
        <f t="shared" si="3"/>
        <v>-9.6212157299030512</v>
      </c>
      <c r="M38" s="26">
        <f t="shared" si="4"/>
        <v>2.8916540748232</v>
      </c>
    </row>
    <row r="39" spans="1:13" ht="14" x14ac:dyDescent="0.3">
      <c r="A39" s="6" t="s">
        <v>23</v>
      </c>
      <c r="B39" s="25">
        <v>166231.57717999999</v>
      </c>
      <c r="C39" s="25">
        <v>430320.07812000002</v>
      </c>
      <c r="D39" s="26">
        <f>(C39-B39)/B39*100</f>
        <v>158.86783090196994</v>
      </c>
      <c r="E39" s="26">
        <f t="shared" si="5"/>
        <v>2.2270286004278468</v>
      </c>
      <c r="F39" s="25">
        <v>2749291.4754900001</v>
      </c>
      <c r="G39" s="25">
        <v>3839670.4480400002</v>
      </c>
      <c r="H39" s="26">
        <f t="shared" si="1"/>
        <v>39.660362761488003</v>
      </c>
      <c r="I39" s="26">
        <f t="shared" si="2"/>
        <v>2.3549973580558179</v>
      </c>
      <c r="J39" s="25">
        <v>3865046.1277700001</v>
      </c>
      <c r="K39" s="25">
        <v>5454890.6388800004</v>
      </c>
      <c r="L39" s="26">
        <f t="shared" si="3"/>
        <v>41.13390781256436</v>
      </c>
      <c r="M39" s="26">
        <f t="shared" si="4"/>
        <v>2.4695312730323731</v>
      </c>
    </row>
    <row r="40" spans="1:13" ht="14" x14ac:dyDescent="0.3">
      <c r="A40" s="6" t="s">
        <v>24</v>
      </c>
      <c r="B40" s="25">
        <v>576740.81547000003</v>
      </c>
      <c r="C40" s="25">
        <v>606337.88983999996</v>
      </c>
      <c r="D40" s="26">
        <f>(C40-B40)/B40*100</f>
        <v>5.1317807888939786</v>
      </c>
      <c r="E40" s="26">
        <f t="shared" si="5"/>
        <v>3.137970759105952</v>
      </c>
      <c r="F40" s="25">
        <v>4940319.6542300005</v>
      </c>
      <c r="G40" s="25">
        <v>5359365.0602299999</v>
      </c>
      <c r="H40" s="26">
        <f t="shared" si="1"/>
        <v>8.4821516688946321</v>
      </c>
      <c r="I40" s="26">
        <f t="shared" si="2"/>
        <v>3.2870765156788337</v>
      </c>
      <c r="J40" s="25">
        <v>6583096.8264499996</v>
      </c>
      <c r="K40" s="25">
        <v>7095686.1650700001</v>
      </c>
      <c r="L40" s="26">
        <f t="shared" si="3"/>
        <v>7.7864468977652788</v>
      </c>
      <c r="M40" s="26">
        <f t="shared" si="4"/>
        <v>3.2123501731395563</v>
      </c>
    </row>
    <row r="41" spans="1:13" ht="14" x14ac:dyDescent="0.3">
      <c r="A41" s="6" t="s">
        <v>25</v>
      </c>
      <c r="B41" s="25">
        <v>11404.558209999999</v>
      </c>
      <c r="C41" s="25">
        <v>0</v>
      </c>
      <c r="D41" s="26">
        <f t="shared" si="0"/>
        <v>-100</v>
      </c>
      <c r="E41" s="26">
        <f t="shared" si="5"/>
        <v>0</v>
      </c>
      <c r="F41" s="25">
        <v>99810.491049999997</v>
      </c>
      <c r="G41" s="25">
        <v>0</v>
      </c>
      <c r="H41" s="26">
        <f t="shared" si="1"/>
        <v>-100</v>
      </c>
      <c r="I41" s="26">
        <f t="shared" si="2"/>
        <v>0</v>
      </c>
      <c r="J41" s="25">
        <v>142085.80918000001</v>
      </c>
      <c r="K41" s="25">
        <v>35762.694459999999</v>
      </c>
      <c r="L41" s="26">
        <f t="shared" si="3"/>
        <v>-74.830213751540526</v>
      </c>
      <c r="M41" s="26">
        <f t="shared" si="4"/>
        <v>1.6190442343130985E-2</v>
      </c>
    </row>
    <row r="42" spans="1:13" ht="15.5" x14ac:dyDescent="0.35">
      <c r="A42" s="11" t="s">
        <v>36</v>
      </c>
      <c r="B42" s="23">
        <f>B43</f>
        <v>537866.99407999997</v>
      </c>
      <c r="C42" s="23">
        <f>C43</f>
        <v>487012.52153000003</v>
      </c>
      <c r="D42" s="24">
        <f t="shared" si="0"/>
        <v>-9.4548416448167618</v>
      </c>
      <c r="E42" s="24">
        <f t="shared" si="5"/>
        <v>2.5204280937859029</v>
      </c>
      <c r="F42" s="23">
        <f>F43</f>
        <v>4974350.3056500005</v>
      </c>
      <c r="G42" s="23">
        <f>G43</f>
        <v>4260552.7156600002</v>
      </c>
      <c r="H42" s="24">
        <f t="shared" si="1"/>
        <v>-14.349564186889891</v>
      </c>
      <c r="I42" s="24">
        <f t="shared" si="2"/>
        <v>2.6131384255538368</v>
      </c>
      <c r="J42" s="23">
        <f>J43</f>
        <v>6518286.8832099997</v>
      </c>
      <c r="K42" s="23">
        <f>K43</f>
        <v>5741280.06812</v>
      </c>
      <c r="L42" s="24">
        <f t="shared" si="3"/>
        <v>-11.920414504790166</v>
      </c>
      <c r="M42" s="24">
        <f t="shared" si="4"/>
        <v>2.5991851375357466</v>
      </c>
    </row>
    <row r="43" spans="1:13" ht="14" x14ac:dyDescent="0.3">
      <c r="A43" s="6" t="s">
        <v>26</v>
      </c>
      <c r="B43" s="25">
        <v>537866.99407999997</v>
      </c>
      <c r="C43" s="25">
        <v>487012.52153000003</v>
      </c>
      <c r="D43" s="26">
        <f t="shared" si="0"/>
        <v>-9.4548416448167618</v>
      </c>
      <c r="E43" s="26">
        <f t="shared" si="5"/>
        <v>2.5204280937859029</v>
      </c>
      <c r="F43" s="25">
        <v>4974350.3056500005</v>
      </c>
      <c r="G43" s="25">
        <v>4260552.7156600002</v>
      </c>
      <c r="H43" s="26">
        <f t="shared" si="1"/>
        <v>-14.349564186889891</v>
      </c>
      <c r="I43" s="26">
        <f t="shared" si="2"/>
        <v>2.6131384255538368</v>
      </c>
      <c r="J43" s="25">
        <v>6518286.8832099997</v>
      </c>
      <c r="K43" s="25">
        <v>5741280.06812</v>
      </c>
      <c r="L43" s="26">
        <f t="shared" si="3"/>
        <v>-11.920414504790166</v>
      </c>
      <c r="M43" s="26">
        <f t="shared" si="4"/>
        <v>2.5991851375357466</v>
      </c>
    </row>
    <row r="44" spans="1:13" ht="15.5" x14ac:dyDescent="0.35">
      <c r="A44" s="5" t="s">
        <v>37</v>
      </c>
      <c r="B44" s="23">
        <f>B8+B22+B42</f>
        <v>19757479.232980002</v>
      </c>
      <c r="C44" s="23">
        <f>C8+C22+C42</f>
        <v>19322611.21556</v>
      </c>
      <c r="D44" s="24">
        <f t="shared" si="0"/>
        <v>-2.2010298595890796</v>
      </c>
      <c r="E44" s="24">
        <f t="shared" si="5"/>
        <v>100</v>
      </c>
      <c r="F44" s="27">
        <f>F8+F22+F42</f>
        <v>168566275.59820002</v>
      </c>
      <c r="G44" s="27">
        <f>G8+G22+G42</f>
        <v>163043514.03646001</v>
      </c>
      <c r="H44" s="28">
        <f t="shared" si="1"/>
        <v>-3.2763146377536647</v>
      </c>
      <c r="I44" s="28">
        <f t="shared" si="2"/>
        <v>100</v>
      </c>
      <c r="J44" s="27">
        <f>J8+J22+J42</f>
        <v>227968748.75705999</v>
      </c>
      <c r="K44" s="27">
        <f>K8+K22+K42</f>
        <v>220887692.26971003</v>
      </c>
      <c r="L44" s="28">
        <f t="shared" si="3"/>
        <v>-3.1061522800636343</v>
      </c>
      <c r="M44" s="28">
        <f t="shared" si="4"/>
        <v>100</v>
      </c>
    </row>
    <row r="45" spans="1:13" ht="15.5" x14ac:dyDescent="0.3">
      <c r="A45" s="12" t="s">
        <v>38</v>
      </c>
      <c r="B45" s="29">
        <f>B46-B44</f>
        <v>2839295.0690199994</v>
      </c>
      <c r="C45" s="29">
        <f>C46-C44</f>
        <v>3347568.6464399993</v>
      </c>
      <c r="D45" s="30">
        <f t="shared" si="0"/>
        <v>17.90140034989156</v>
      </c>
      <c r="E45" s="30">
        <f t="shared" ref="E45:E46" si="6">C45/C$46*100</f>
        <v>14.766396503325632</v>
      </c>
      <c r="F45" s="29">
        <f>F46-F44</f>
        <v>19532899.695799977</v>
      </c>
      <c r="G45" s="29">
        <f>G46-G44</f>
        <v>24420174.329539984</v>
      </c>
      <c r="H45" s="31">
        <f t="shared" si="1"/>
        <v>25.020732762943972</v>
      </c>
      <c r="I45" s="30">
        <f t="shared" ref="I45:I46" si="7">G45/G$46*100</f>
        <v>13.026615736836764</v>
      </c>
      <c r="J45" s="29">
        <f>J46-J44</f>
        <v>24532841.222939998</v>
      </c>
      <c r="K45" s="29">
        <f>K46-K44</f>
        <v>32646568.46528998</v>
      </c>
      <c r="L45" s="31">
        <f t="shared" si="3"/>
        <v>33.072921186002112</v>
      </c>
      <c r="M45" s="30">
        <f t="shared" ref="M45:M46" si="8">K45/K$46*100</f>
        <v>12.876590473668939</v>
      </c>
    </row>
    <row r="46" spans="1:13" s="9" customFormat="1" ht="22.5" customHeight="1" x14ac:dyDescent="0.4">
      <c r="A46" s="8" t="s">
        <v>42</v>
      </c>
      <c r="B46" s="16">
        <v>22596774.302000001</v>
      </c>
      <c r="C46" s="16">
        <v>22670179.862</v>
      </c>
      <c r="D46" s="18">
        <f t="shared" si="0"/>
        <v>0.32484972863362033</v>
      </c>
      <c r="E46" s="32">
        <f t="shared" si="6"/>
        <v>100</v>
      </c>
      <c r="F46" s="16">
        <v>188099175.294</v>
      </c>
      <c r="G46" s="16">
        <v>187463688.366</v>
      </c>
      <c r="H46" s="18">
        <f t="shared" si="1"/>
        <v>-0.3378467380341959</v>
      </c>
      <c r="I46" s="32">
        <f t="shared" si="7"/>
        <v>100</v>
      </c>
      <c r="J46" s="16">
        <v>252501589.97999999</v>
      </c>
      <c r="K46" s="16">
        <v>253534260.73500001</v>
      </c>
      <c r="L46" s="18">
        <f t="shared" si="3"/>
        <v>0.40897594153043559</v>
      </c>
      <c r="M46" s="32">
        <f t="shared" si="8"/>
        <v>100</v>
      </c>
    </row>
    <row r="47" spans="1:13" ht="20.25" customHeight="1" x14ac:dyDescent="0.25">
      <c r="C47" s="14"/>
    </row>
    <row r="49" spans="1:4" x14ac:dyDescent="0.25">
      <c r="A49" s="1" t="s">
        <v>49</v>
      </c>
    </row>
    <row r="50" spans="1:4" ht="25" x14ac:dyDescent="0.25">
      <c r="A50" s="15" t="s">
        <v>41</v>
      </c>
    </row>
    <row r="51" spans="1:4" x14ac:dyDescent="0.25">
      <c r="D51" s="1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2024-01-19T07:29:37Z</dcterms:modified>
</cp:coreProperties>
</file>